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1\"/>
    </mc:Choice>
  </mc:AlternateContent>
  <xr:revisionPtr revIDLastSave="0" documentId="13_ncr:1_{85F9C0CC-AAB2-48F0-80E9-AA27DC3CE506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18-02-01" sheetId="6" r:id="rId6"/>
    <sheet name="ОСР 518-09-01" sheetId="7" r:id="rId7"/>
    <sheet name="ОСР 518-12-01" sheetId="8" r:id="rId8"/>
    <sheet name="ОСР 518-02-01(1)" sheetId="9" r:id="rId9"/>
    <sheet name="ОСР 518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<sst xmlns="http://schemas.openxmlformats.org/spreadsheetml/2006/main" count="415" uniqueCount="181">
  <si>
    <t>СВОДКА ЗАТРАТ</t>
  </si>
  <si>
    <t>P_0291</t>
  </si>
  <si>
    <t>(идентификатор инвестиционного проекта)</t>
  </si>
  <si>
    <t>Реконструкция ВЛ-0,4 кВ от ТП-4688 г.о. Самара Самарская область (протяженностью 0,76 км, установка приборов учета 50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</si>
  <si>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</si>
  <si>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</si>
  <si>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</si>
  <si>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</si>
  <si>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</si>
  <si>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</si>
  <si>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</si>
  <si>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</si>
  <si>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</si>
  <si>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</si>
  <si>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</si>
  <si>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</si>
  <si>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</si>
  <si>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</si>
  <si>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</si>
  <si>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</si>
  <si>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</si>
  <si>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</si>
  <si>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</si>
  <si>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</si>
  <si>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</si>
  <si>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</si>
  <si>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</si>
  <si>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</si>
  <si>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</si>
  <si>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</si>
  <si>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</si>
  <si>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</si>
  <si>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</si>
  <si>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</si>
  <si>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</si>
  <si>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</si>
  <si>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</si>
  <si>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</si>
  <si>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</si>
  <si>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</si>
  <si>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</si>
  <si>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</si>
  <si>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</si>
  <si>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</si>
  <si>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</si>
  <si>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</si>
  <si>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</si>
  <si>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</si>
  <si>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</si>
  <si>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</si>
  <si>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</si>
  <si>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</si>
  <si>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</si>
  <si>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</si>
  <si>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</si>
  <si>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</si>
  <si>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</si>
  <si>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</si>
  <si>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</si>
  <si>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</si>
  <si>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</si>
  <si>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</si>
  <si>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</si>
  <si>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</si>
  <si>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</si>
  <si>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</si>
  <si>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</si>
  <si>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</si>
  <si>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</si>
  <si>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</si>
  <si>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</si>
  <si>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</si>
  <si>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</si>
  <si>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</si>
  <si>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</si>
  <si>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</si>
  <si>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</si>
  <si>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</si>
  <si>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</si>
  <si>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</si>
  <si>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</si>
  <si>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</si>
  <si>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</si>
  <si>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</si>
  <si>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</si>
  <si>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</si>
  <si>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</si>
  <si>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</si>
  <si>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</si>
  <si>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</si>
  <si>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</si>
  <si>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</si>
  <si>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</si>
  <si>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</si>
  <si>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</si>
  <si>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</si>
  <si>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</si>
  <si>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</si>
  <si>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</si>
  <si>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</si>
  <si>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</si>
  <si>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</si>
  <si>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</si>
  <si>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</si>
  <si>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</si>
  <si>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</si>
  <si>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</si>
  <si>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</si>
  <si>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</si>
  <si>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</si>
  <si>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</si>
  <si>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</si>
  <si>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</si>
  <si>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</si>
  <si>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</si>
  <si>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</si>
  <si>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</si>
  <si>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</si>
  <si>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</si>
  <si>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</si>
  <si>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ЛС-518-1</t>
  </si>
  <si>
    <t>КЛ-0,4кВ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</si>
  <si>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</si>
  <si>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</si>
  <si>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</si>
  <si>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</si>
  <si>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</si>
  <si>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</si>
  <si>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</si>
  <si>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</si>
  <si>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</si>
  <si>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</si>
  <si>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</si>
  <si>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</si>
  <si>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</si>
  <si>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</si>
  <si>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</si>
  <si>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</si>
  <si>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</si>
  <si>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</si>
  <si>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</si>
  <si>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</si>
  <si>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</si>
  <si>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</si>
  <si>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км2</t>
  </si>
  <si>
    <t>ОСР 518-02-01</t>
  </si>
  <si>
    <t>ОСР 518-09-01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</si>
  <si>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</si>
  <si>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</si>
  <si>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</si>
  <si>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</si>
  <si>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</si>
  <si>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</si>
  <si>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</si>
  <si>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</si>
  <si>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</si>
  <si>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</si>
  <si>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</si>
  <si>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</si>
  <si>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</si>
  <si>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</si>
  <si>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3х95+1х95-0,6/1</t>
  </si>
  <si>
    <t>ФСБЦ-21.2.01.01-0038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</si>
  <si>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</si>
  <si>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</si>
  <si>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</si>
  <si>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</si>
  <si>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</si>
  <si>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КП ВЭЛС №151 от 19.03.2024г</t>
  </si>
  <si>
    <t>Трансформатор тока ТТИ-30-100/5</t>
  </si>
  <si>
    <t>Трансформатор тока ТТИ-30-200/5</t>
  </si>
  <si>
    <t>Трансформатор тока ТТИ-30-300/5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</si>
  <si>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</si>
  <si>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</si>
  <si>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</si>
  <si>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</si>
  <si>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</si>
  <si>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</si>
  <si>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</si>
  <si>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</si>
  <si>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ТП-4688 г.о. Самара Самарская область (протяженностью 0,76 км, установка приборов учета 50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</si>
</sst>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8"/>
    </xf>
    <xf numFmtId="182" fontId="13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5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554687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ССР!D75+ССР!E75</f>
        <v>7941.0626802578199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ССР!F75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ССР!G75</f>
        <v>768.83339795572897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8709.8960782135491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1451.64934821355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C38*I35</f>
        <v>9637.8003148222797</v>
      </c>
      <c r="D40" s="57"/>
      <c r="E40" s="66">
        <f>D40-C40</f>
        <v>-9637.8003148222797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2">
        <f>C40+C32</f>
        <v>9637.8003148222797</v>
      </c>
      <c r="D42" s="57"/>
      <c r="E42" s="66">
        <f>D42-C42</f>
        <v>-9637.8003148222797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180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0.64782608695652</v>
      </c>
      <c r="H13" s="32">
        <v>0.64782608695652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0.64782608695652</v>
      </c>
      <c r="H14" s="32">
        <v>0.64782608695652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4"/>
  <sheetViews>
    <sheetView zoomScale="70" zoomScaleNormal="70" workbookViewId="0">
      <selection activeCell="A57" sqref="A57:A60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122</v>
      </c>
      <c r="B1" s="10" t="s">
        <v>123</v>
      </c>
      <c r="C1" s="10" t="s">
        <v>124</v>
      </c>
      <c r="D1" s="10" t="s">
        <v>125</v>
      </c>
      <c r="E1" s="10" t="s">
        <v>126</v>
      </c>
      <c r="F1" s="10" t="s">
        <v>127</v>
      </c>
      <c r="G1" s="10" t="s">
        <v>128</v>
      </c>
      <c r="H1" s="10" t="s">
        <v>129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101</v>
      </c>
      <c r="B3" s="93"/>
      <c r="C3" s="11"/>
      <c r="D3" s="12">
        <v>2747.6341758745002</v>
      </c>
      <c r="E3" s="13"/>
      <c r="F3" s="13"/>
      <c r="G3" s="13"/>
      <c r="H3" s="14"/>
    </row>
    <row r="4" spans="1:8">
      <c r="A4" s="98" t="s">
        <v>130</v>
      </c>
      <c r="B4" s="15" t="s">
        <v>131</v>
      </c>
      <c r="C4" s="11"/>
      <c r="D4" s="12">
        <v>2676.5049330719999</v>
      </c>
      <c r="E4" s="13"/>
      <c r="F4" s="13"/>
      <c r="G4" s="13"/>
      <c r="H4" s="14"/>
    </row>
    <row r="5" spans="1:8">
      <c r="A5" s="98"/>
      <c r="B5" s="15" t="s">
        <v>132</v>
      </c>
      <c r="C5" s="10"/>
      <c r="D5" s="12">
        <v>40.721119610945998</v>
      </c>
      <c r="E5" s="13"/>
      <c r="F5" s="13"/>
      <c r="G5" s="13"/>
      <c r="H5" s="16"/>
    </row>
    <row r="6" spans="1:8">
      <c r="A6" s="99"/>
      <c r="B6" s="15" t="s">
        <v>133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134</v>
      </c>
      <c r="C7" s="10"/>
      <c r="D7" s="12">
        <v>0</v>
      </c>
      <c r="E7" s="13"/>
      <c r="F7" s="13"/>
      <c r="G7" s="13"/>
      <c r="H7" s="16"/>
    </row>
    <row r="8" spans="1:8">
      <c r="A8" s="94" t="s">
        <v>41</v>
      </c>
      <c r="B8" s="95"/>
      <c r="C8" s="98" t="s">
        <v>41</v>
      </c>
      <c r="D8" s="17">
        <v>2717.2260526829</v>
      </c>
      <c r="E8" s="13">
        <v>0.76</v>
      </c>
      <c r="F8" s="13" t="s">
        <v>135</v>
      </c>
      <c r="G8" s="17">
        <v>3575.2974377406999</v>
      </c>
      <c r="H8" s="16"/>
    </row>
    <row r="9" spans="1:8">
      <c r="A9" s="100">
        <v>1</v>
      </c>
      <c r="B9" s="15" t="s">
        <v>131</v>
      </c>
      <c r="C9" s="98"/>
      <c r="D9" s="17">
        <v>2676.5049330719999</v>
      </c>
      <c r="E9" s="13"/>
      <c r="F9" s="13"/>
      <c r="G9" s="13"/>
      <c r="H9" s="99" t="s">
        <v>136</v>
      </c>
    </row>
    <row r="10" spans="1:8">
      <c r="A10" s="98"/>
      <c r="B10" s="15" t="s">
        <v>132</v>
      </c>
      <c r="C10" s="98"/>
      <c r="D10" s="17">
        <v>40.721119610945998</v>
      </c>
      <c r="E10" s="13"/>
      <c r="F10" s="13"/>
      <c r="G10" s="13"/>
      <c r="H10" s="99"/>
    </row>
    <row r="11" spans="1:8">
      <c r="A11" s="98"/>
      <c r="B11" s="15" t="s">
        <v>133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134</v>
      </c>
      <c r="C12" s="98"/>
      <c r="D12" s="17">
        <v>0</v>
      </c>
      <c r="E12" s="13"/>
      <c r="F12" s="13"/>
      <c r="G12" s="13"/>
      <c r="H12" s="99"/>
    </row>
    <row r="13" spans="1:8">
      <c r="A13" s="98" t="s">
        <v>137</v>
      </c>
      <c r="B13" s="15" t="s">
        <v>131</v>
      </c>
      <c r="C13" s="10"/>
      <c r="D13" s="12">
        <v>2676.5049330719999</v>
      </c>
      <c r="E13" s="13"/>
      <c r="F13" s="13"/>
      <c r="G13" s="13"/>
      <c r="H13" s="16"/>
    </row>
    <row r="14" spans="1:8">
      <c r="A14" s="98"/>
      <c r="B14" s="15" t="s">
        <v>132</v>
      </c>
      <c r="C14" s="10"/>
      <c r="D14" s="12">
        <v>40.721119610945998</v>
      </c>
      <c r="E14" s="13"/>
      <c r="F14" s="13"/>
      <c r="G14" s="13"/>
      <c r="H14" s="16"/>
    </row>
    <row r="15" spans="1:8">
      <c r="A15" s="98"/>
      <c r="B15" s="15" t="s">
        <v>133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134</v>
      </c>
      <c r="C16" s="10"/>
      <c r="D16" s="12">
        <v>30.408123191539001</v>
      </c>
      <c r="E16" s="13"/>
      <c r="F16" s="13"/>
      <c r="G16" s="13"/>
      <c r="H16" s="16"/>
    </row>
    <row r="17" spans="1:8">
      <c r="A17" s="94" t="s">
        <v>107</v>
      </c>
      <c r="B17" s="95"/>
      <c r="C17" s="98" t="s">
        <v>41</v>
      </c>
      <c r="D17" s="17">
        <v>30.408123191539001</v>
      </c>
      <c r="E17" s="13">
        <v>0.76</v>
      </c>
      <c r="F17" s="13" t="s">
        <v>135</v>
      </c>
      <c r="G17" s="17">
        <v>40.01068840992</v>
      </c>
      <c r="H17" s="16"/>
    </row>
    <row r="18" spans="1:8">
      <c r="A18" s="100">
        <v>1</v>
      </c>
      <c r="B18" s="15" t="s">
        <v>131</v>
      </c>
      <c r="C18" s="98"/>
      <c r="D18" s="17">
        <v>0</v>
      </c>
      <c r="E18" s="13"/>
      <c r="F18" s="13"/>
      <c r="G18" s="13"/>
      <c r="H18" s="99" t="s">
        <v>136</v>
      </c>
    </row>
    <row r="19" spans="1:8">
      <c r="A19" s="98"/>
      <c r="B19" s="15" t="s">
        <v>132</v>
      </c>
      <c r="C19" s="98"/>
      <c r="D19" s="17">
        <v>0</v>
      </c>
      <c r="E19" s="13"/>
      <c r="F19" s="13"/>
      <c r="G19" s="13"/>
      <c r="H19" s="99"/>
    </row>
    <row r="20" spans="1:8">
      <c r="A20" s="98"/>
      <c r="B20" s="15" t="s">
        <v>133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134</v>
      </c>
      <c r="C21" s="98"/>
      <c r="D21" s="17">
        <v>30.408123191539001</v>
      </c>
      <c r="E21" s="13"/>
      <c r="F21" s="13"/>
      <c r="G21" s="13"/>
      <c r="H21" s="99"/>
    </row>
    <row r="22" spans="1:8" ht="24.6">
      <c r="A22" s="96" t="s">
        <v>109</v>
      </c>
      <c r="B22" s="93"/>
      <c r="C22" s="10"/>
      <c r="D22" s="12">
        <v>262.57131994067998</v>
      </c>
      <c r="E22" s="13"/>
      <c r="F22" s="13"/>
      <c r="G22" s="13"/>
      <c r="H22" s="16"/>
    </row>
    <row r="23" spans="1:8">
      <c r="A23" s="98" t="s">
        <v>138</v>
      </c>
      <c r="B23" s="15" t="s">
        <v>131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132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133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134</v>
      </c>
      <c r="C26" s="10"/>
      <c r="D26" s="12">
        <v>191.48599385372</v>
      </c>
      <c r="E26" s="13"/>
      <c r="F26" s="13"/>
      <c r="G26" s="13"/>
      <c r="H26" s="16"/>
    </row>
    <row r="27" spans="1:8">
      <c r="A27" s="94" t="s">
        <v>109</v>
      </c>
      <c r="B27" s="95"/>
      <c r="C27" s="98" t="s">
        <v>41</v>
      </c>
      <c r="D27" s="17">
        <v>191.48599385372</v>
      </c>
      <c r="E27" s="13">
        <v>0.76</v>
      </c>
      <c r="F27" s="13" t="s">
        <v>135</v>
      </c>
      <c r="G27" s="17">
        <v>251.95525507068999</v>
      </c>
      <c r="H27" s="16"/>
    </row>
    <row r="28" spans="1:8">
      <c r="A28" s="100">
        <v>1</v>
      </c>
      <c r="B28" s="15" t="s">
        <v>131</v>
      </c>
      <c r="C28" s="98"/>
      <c r="D28" s="17">
        <v>0</v>
      </c>
      <c r="E28" s="13"/>
      <c r="F28" s="13"/>
      <c r="G28" s="13"/>
      <c r="H28" s="99" t="s">
        <v>136</v>
      </c>
    </row>
    <row r="29" spans="1:8">
      <c r="A29" s="98"/>
      <c r="B29" s="15" t="s">
        <v>132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133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134</v>
      </c>
      <c r="C31" s="98"/>
      <c r="D31" s="17">
        <v>191.48599385372</v>
      </c>
      <c r="E31" s="13"/>
      <c r="F31" s="13"/>
      <c r="G31" s="13"/>
      <c r="H31" s="99"/>
    </row>
    <row r="32" spans="1:8">
      <c r="A32" s="98" t="s">
        <v>139</v>
      </c>
      <c r="B32" s="15" t="s">
        <v>131</v>
      </c>
      <c r="C32" s="10"/>
      <c r="D32" s="12">
        <v>0</v>
      </c>
      <c r="E32" s="13"/>
      <c r="F32" s="13"/>
      <c r="G32" s="13"/>
      <c r="H32" s="16"/>
    </row>
    <row r="33" spans="1:8">
      <c r="A33" s="98"/>
      <c r="B33" s="15" t="s">
        <v>132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133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134</v>
      </c>
      <c r="C35" s="10"/>
      <c r="D35" s="12">
        <v>262.57131994067998</v>
      </c>
      <c r="E35" s="13"/>
      <c r="F35" s="13"/>
      <c r="G35" s="13"/>
      <c r="H35" s="16"/>
    </row>
    <row r="36" spans="1:8">
      <c r="A36" s="94" t="s">
        <v>109</v>
      </c>
      <c r="B36" s="95"/>
      <c r="C36" s="98" t="s">
        <v>140</v>
      </c>
      <c r="D36" s="17">
        <v>70.4375</v>
      </c>
      <c r="E36" s="13">
        <v>50</v>
      </c>
      <c r="F36" s="13" t="s">
        <v>141</v>
      </c>
      <c r="G36" s="17">
        <v>1.4087499999999999</v>
      </c>
      <c r="H36" s="16"/>
    </row>
    <row r="37" spans="1:8">
      <c r="A37" s="100">
        <v>1</v>
      </c>
      <c r="B37" s="15" t="s">
        <v>131</v>
      </c>
      <c r="C37" s="98"/>
      <c r="D37" s="17">
        <v>0</v>
      </c>
      <c r="E37" s="13"/>
      <c r="F37" s="13"/>
      <c r="G37" s="13"/>
      <c r="H37" s="99" t="s">
        <v>142</v>
      </c>
    </row>
    <row r="38" spans="1:8">
      <c r="A38" s="98"/>
      <c r="B38" s="15" t="s">
        <v>132</v>
      </c>
      <c r="C38" s="98"/>
      <c r="D38" s="17">
        <v>0</v>
      </c>
      <c r="E38" s="13"/>
      <c r="F38" s="13"/>
      <c r="G38" s="13"/>
      <c r="H38" s="99"/>
    </row>
    <row r="39" spans="1:8">
      <c r="A39" s="98"/>
      <c r="B39" s="15" t="s">
        <v>133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134</v>
      </c>
      <c r="C40" s="98"/>
      <c r="D40" s="17">
        <v>70.4375</v>
      </c>
      <c r="E40" s="13"/>
      <c r="F40" s="13"/>
      <c r="G40" s="13"/>
      <c r="H40" s="99"/>
    </row>
    <row r="41" spans="1:8">
      <c r="A41" s="94" t="s">
        <v>109</v>
      </c>
      <c r="B41" s="95"/>
      <c r="C41" s="98" t="s">
        <v>143</v>
      </c>
      <c r="D41" s="17">
        <v>0.64782608695652</v>
      </c>
      <c r="E41" s="13">
        <v>5.0000000000000002E-5</v>
      </c>
      <c r="F41" s="13" t="s">
        <v>144</v>
      </c>
      <c r="G41" s="17">
        <v>12956.521739129999</v>
      </c>
      <c r="H41" s="16"/>
    </row>
    <row r="42" spans="1:8">
      <c r="A42" s="100">
        <v>2</v>
      </c>
      <c r="B42" s="15" t="s">
        <v>131</v>
      </c>
      <c r="C42" s="98"/>
      <c r="D42" s="17">
        <v>0</v>
      </c>
      <c r="E42" s="13"/>
      <c r="F42" s="13"/>
      <c r="G42" s="13"/>
      <c r="H42" s="99" t="s">
        <v>142</v>
      </c>
    </row>
    <row r="43" spans="1:8">
      <c r="A43" s="98"/>
      <c r="B43" s="15" t="s">
        <v>132</v>
      </c>
      <c r="C43" s="98"/>
      <c r="D43" s="17">
        <v>0</v>
      </c>
      <c r="E43" s="13"/>
      <c r="F43" s="13"/>
      <c r="G43" s="13"/>
      <c r="H43" s="99"/>
    </row>
    <row r="44" spans="1:8">
      <c r="A44" s="98"/>
      <c r="B44" s="15" t="s">
        <v>133</v>
      </c>
      <c r="C44" s="98"/>
      <c r="D44" s="17">
        <v>0</v>
      </c>
      <c r="E44" s="13"/>
      <c r="F44" s="13"/>
      <c r="G44" s="13"/>
      <c r="H44" s="99"/>
    </row>
    <row r="45" spans="1:8">
      <c r="A45" s="98"/>
      <c r="B45" s="15" t="s">
        <v>134</v>
      </c>
      <c r="C45" s="98"/>
      <c r="D45" s="17">
        <v>0.64782608695652</v>
      </c>
      <c r="E45" s="13"/>
      <c r="F45" s="13"/>
      <c r="G45" s="13"/>
      <c r="H45" s="99"/>
    </row>
    <row r="46" spans="1:8" ht="24.6">
      <c r="A46" s="96" t="s">
        <v>112</v>
      </c>
      <c r="B46" s="93"/>
      <c r="C46" s="10"/>
      <c r="D46" s="12">
        <v>3421.3874999999998</v>
      </c>
      <c r="E46" s="13"/>
      <c r="F46" s="13"/>
      <c r="G46" s="13"/>
      <c r="H46" s="16"/>
    </row>
    <row r="47" spans="1:8">
      <c r="A47" s="98" t="s">
        <v>145</v>
      </c>
      <c r="B47" s="15" t="s">
        <v>131</v>
      </c>
      <c r="C47" s="10"/>
      <c r="D47" s="12">
        <v>2.3875000000000002</v>
      </c>
      <c r="E47" s="13"/>
      <c r="F47" s="13"/>
      <c r="G47" s="13"/>
      <c r="H47" s="16"/>
    </row>
    <row r="48" spans="1:8">
      <c r="A48" s="98"/>
      <c r="B48" s="15" t="s">
        <v>132</v>
      </c>
      <c r="C48" s="10"/>
      <c r="D48" s="12">
        <v>3419</v>
      </c>
      <c r="E48" s="13"/>
      <c r="F48" s="13"/>
      <c r="G48" s="13"/>
      <c r="H48" s="16"/>
    </row>
    <row r="49" spans="1:8">
      <c r="A49" s="98"/>
      <c r="B49" s="15" t="s">
        <v>133</v>
      </c>
      <c r="C49" s="10"/>
      <c r="D49" s="12">
        <v>0</v>
      </c>
      <c r="E49" s="13"/>
      <c r="F49" s="13"/>
      <c r="G49" s="13"/>
      <c r="H49" s="16"/>
    </row>
    <row r="50" spans="1:8">
      <c r="A50" s="98"/>
      <c r="B50" s="15" t="s">
        <v>134</v>
      </c>
      <c r="C50" s="10"/>
      <c r="D50" s="12">
        <v>0</v>
      </c>
      <c r="E50" s="13"/>
      <c r="F50" s="13"/>
      <c r="G50" s="13"/>
      <c r="H50" s="16"/>
    </row>
    <row r="51" spans="1:8">
      <c r="A51" s="94" t="s">
        <v>114</v>
      </c>
      <c r="B51" s="95"/>
      <c r="C51" s="98" t="s">
        <v>140</v>
      </c>
      <c r="D51" s="17">
        <v>3419.4375</v>
      </c>
      <c r="E51" s="13">
        <v>50</v>
      </c>
      <c r="F51" s="13" t="s">
        <v>141</v>
      </c>
      <c r="G51" s="17">
        <v>68.388750000000002</v>
      </c>
      <c r="H51" s="16"/>
    </row>
    <row r="52" spans="1:8">
      <c r="A52" s="100">
        <v>1</v>
      </c>
      <c r="B52" s="15" t="s">
        <v>131</v>
      </c>
      <c r="C52" s="98"/>
      <c r="D52" s="17">
        <v>0.4375</v>
      </c>
      <c r="E52" s="13"/>
      <c r="F52" s="13"/>
      <c r="G52" s="13"/>
      <c r="H52" s="99" t="s">
        <v>142</v>
      </c>
    </row>
    <row r="53" spans="1:8">
      <c r="A53" s="98"/>
      <c r="B53" s="15" t="s">
        <v>132</v>
      </c>
      <c r="C53" s="98"/>
      <c r="D53" s="17">
        <v>3419</v>
      </c>
      <c r="E53" s="13"/>
      <c r="F53" s="13"/>
      <c r="G53" s="13"/>
      <c r="H53" s="99"/>
    </row>
    <row r="54" spans="1:8">
      <c r="A54" s="98"/>
      <c r="B54" s="15" t="s">
        <v>133</v>
      </c>
      <c r="C54" s="98"/>
      <c r="D54" s="17">
        <v>0</v>
      </c>
      <c r="E54" s="13"/>
      <c r="F54" s="13"/>
      <c r="G54" s="13"/>
      <c r="H54" s="99"/>
    </row>
    <row r="55" spans="1:8">
      <c r="A55" s="98"/>
      <c r="B55" s="15" t="s">
        <v>134</v>
      </c>
      <c r="C55" s="98"/>
      <c r="D55" s="17">
        <v>0</v>
      </c>
      <c r="E55" s="13"/>
      <c r="F55" s="13"/>
      <c r="G55" s="13"/>
      <c r="H55" s="99"/>
    </row>
    <row r="56" spans="1:8">
      <c r="A56" s="94" t="s">
        <v>121</v>
      </c>
      <c r="B56" s="95"/>
      <c r="C56" s="98" t="s">
        <v>143</v>
      </c>
      <c r="D56" s="17">
        <v>1.95</v>
      </c>
      <c r="E56" s="13">
        <v>5.0000000000000002E-5</v>
      </c>
      <c r="F56" s="13" t="s">
        <v>144</v>
      </c>
      <c r="G56" s="17">
        <v>39000</v>
      </c>
      <c r="H56" s="16"/>
    </row>
    <row r="57" spans="1:8">
      <c r="A57" s="100">
        <v>2</v>
      </c>
      <c r="B57" s="15" t="s">
        <v>131</v>
      </c>
      <c r="C57" s="98"/>
      <c r="D57" s="17">
        <v>1.95</v>
      </c>
      <c r="E57" s="13"/>
      <c r="F57" s="13"/>
      <c r="G57" s="13"/>
      <c r="H57" s="99" t="s">
        <v>142</v>
      </c>
    </row>
    <row r="58" spans="1:8">
      <c r="A58" s="98"/>
      <c r="B58" s="15" t="s">
        <v>132</v>
      </c>
      <c r="C58" s="98"/>
      <c r="D58" s="17">
        <v>0</v>
      </c>
      <c r="E58" s="13"/>
      <c r="F58" s="13"/>
      <c r="G58" s="13"/>
      <c r="H58" s="99"/>
    </row>
    <row r="59" spans="1:8">
      <c r="A59" s="98"/>
      <c r="B59" s="15" t="s">
        <v>133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134</v>
      </c>
      <c r="C60" s="98"/>
      <c r="D60" s="17">
        <v>0</v>
      </c>
      <c r="E60" s="13"/>
      <c r="F60" s="13"/>
      <c r="G60" s="13"/>
      <c r="H60" s="99"/>
    </row>
    <row r="61" spans="1:8" ht="24.6">
      <c r="A61" s="96" t="s">
        <v>116</v>
      </c>
      <c r="B61" s="93"/>
      <c r="C61" s="10"/>
      <c r="D61" s="12">
        <v>195.875</v>
      </c>
      <c r="E61" s="13"/>
      <c r="F61" s="13"/>
      <c r="G61" s="13"/>
      <c r="H61" s="16"/>
    </row>
    <row r="62" spans="1:8">
      <c r="A62" s="98" t="s">
        <v>146</v>
      </c>
      <c r="B62" s="15" t="s">
        <v>131</v>
      </c>
      <c r="C62" s="10"/>
      <c r="D62" s="12">
        <v>0</v>
      </c>
      <c r="E62" s="13"/>
      <c r="F62" s="13"/>
      <c r="G62" s="13"/>
      <c r="H62" s="16"/>
    </row>
    <row r="63" spans="1:8">
      <c r="A63" s="98"/>
      <c r="B63" s="15" t="s">
        <v>132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133</v>
      </c>
      <c r="C64" s="10"/>
      <c r="D64" s="12">
        <v>0</v>
      </c>
      <c r="E64" s="13"/>
      <c r="F64" s="13"/>
      <c r="G64" s="13"/>
      <c r="H64" s="16"/>
    </row>
    <row r="65" spans="1:8">
      <c r="A65" s="98"/>
      <c r="B65" s="15" t="s">
        <v>134</v>
      </c>
      <c r="C65" s="10"/>
      <c r="D65" s="12">
        <v>195.875</v>
      </c>
      <c r="E65" s="13"/>
      <c r="F65" s="13"/>
      <c r="G65" s="13"/>
      <c r="H65" s="16"/>
    </row>
    <row r="66" spans="1:8">
      <c r="A66" s="94" t="s">
        <v>118</v>
      </c>
      <c r="B66" s="95"/>
      <c r="C66" s="98" t="s">
        <v>140</v>
      </c>
      <c r="D66" s="17">
        <v>195.875</v>
      </c>
      <c r="E66" s="13">
        <v>50</v>
      </c>
      <c r="F66" s="13" t="s">
        <v>141</v>
      </c>
      <c r="G66" s="17">
        <v>3.9175</v>
      </c>
      <c r="H66" s="16"/>
    </row>
    <row r="67" spans="1:8">
      <c r="A67" s="100">
        <v>1</v>
      </c>
      <c r="B67" s="15" t="s">
        <v>131</v>
      </c>
      <c r="C67" s="98"/>
      <c r="D67" s="17">
        <v>0</v>
      </c>
      <c r="E67" s="13"/>
      <c r="F67" s="13"/>
      <c r="G67" s="13"/>
      <c r="H67" s="99" t="s">
        <v>142</v>
      </c>
    </row>
    <row r="68" spans="1:8">
      <c r="A68" s="98"/>
      <c r="B68" s="15" t="s">
        <v>132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133</v>
      </c>
      <c r="C69" s="98"/>
      <c r="D69" s="17">
        <v>0</v>
      </c>
      <c r="E69" s="13"/>
      <c r="F69" s="13"/>
      <c r="G69" s="13"/>
      <c r="H69" s="99"/>
    </row>
    <row r="70" spans="1:8">
      <c r="A70" s="98"/>
      <c r="B70" s="15" t="s">
        <v>134</v>
      </c>
      <c r="C70" s="98"/>
      <c r="D70" s="17">
        <v>195.875</v>
      </c>
      <c r="E70" s="13"/>
      <c r="F70" s="13"/>
      <c r="G70" s="13"/>
      <c r="H70" s="99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7" t="s">
        <v>147</v>
      </c>
      <c r="B73" s="97"/>
      <c r="C73" s="97"/>
      <c r="D73" s="97"/>
      <c r="E73" s="97"/>
      <c r="F73" s="97"/>
      <c r="G73" s="97"/>
      <c r="H73" s="97"/>
    </row>
    <row r="74" spans="1:8">
      <c r="A74" s="97" t="s">
        <v>148</v>
      </c>
      <c r="B74" s="97"/>
      <c r="C74" s="97"/>
      <c r="D74" s="97"/>
      <c r="E74" s="97"/>
      <c r="F74" s="97"/>
      <c r="G74" s="97"/>
      <c r="H74" s="97"/>
    </row>
  </sheetData>
  <mergeCells count="44">
    <mergeCell ref="H52:H55"/>
    <mergeCell ref="H57:H60"/>
    <mergeCell ref="H67:H70"/>
    <mergeCell ref="H9:H12"/>
    <mergeCell ref="H18:H21"/>
    <mergeCell ref="H28:H31"/>
    <mergeCell ref="H37:H40"/>
    <mergeCell ref="H42:H45"/>
    <mergeCell ref="A62:A65"/>
    <mergeCell ref="A67:A70"/>
    <mergeCell ref="C8:C12"/>
    <mergeCell ref="C17:C21"/>
    <mergeCell ref="C27:C31"/>
    <mergeCell ref="C36:C40"/>
    <mergeCell ref="C41:C45"/>
    <mergeCell ref="C51:C55"/>
    <mergeCell ref="C56:C60"/>
    <mergeCell ref="C66:C70"/>
    <mergeCell ref="A61:B61"/>
    <mergeCell ref="A66:B66"/>
    <mergeCell ref="A73:H73"/>
    <mergeCell ref="A74:H7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36:B36"/>
    <mergeCell ref="A41:B41"/>
    <mergeCell ref="A46:B46"/>
    <mergeCell ref="A51:B51"/>
    <mergeCell ref="A56:B56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5"/>
  <sheetViews>
    <sheetView zoomScale="90" zoomScaleNormal="90" workbookViewId="0">
      <selection activeCell="H15" sqref="H15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149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150</v>
      </c>
      <c r="B3" s="2" t="s">
        <v>151</v>
      </c>
      <c r="C3" s="2" t="s">
        <v>152</v>
      </c>
      <c r="D3" s="2" t="s">
        <v>153</v>
      </c>
      <c r="E3" s="2" t="s">
        <v>154</v>
      </c>
      <c r="F3" s="2" t="s">
        <v>155</v>
      </c>
      <c r="G3" s="2" t="s">
        <v>156</v>
      </c>
      <c r="H3" s="2" t="s">
        <v>157</v>
      </c>
    </row>
    <row r="4" spans="1:8" ht="39" hidden="1" customHeight="1">
      <c r="A4" s="3" t="s">
        <v>158</v>
      </c>
      <c r="B4" s="4" t="s">
        <v>141</v>
      </c>
      <c r="C4" s="5">
        <v>3.1015886896953999</v>
      </c>
      <c r="D4" s="5">
        <v>25.632087662364999</v>
      </c>
      <c r="E4" s="4">
        <v>0.4</v>
      </c>
      <c r="F4" s="4"/>
      <c r="G4" s="5">
        <v>79.500193186871996</v>
      </c>
      <c r="H4" s="6"/>
    </row>
    <row r="5" spans="1:8" ht="39" hidden="1" customHeight="1">
      <c r="A5" s="3" t="s">
        <v>159</v>
      </c>
      <c r="B5" s="4" t="s">
        <v>141</v>
      </c>
      <c r="C5" s="5">
        <v>28.135840256521998</v>
      </c>
      <c r="D5" s="5">
        <v>19.447555803385999</v>
      </c>
      <c r="E5" s="4">
        <v>0.4</v>
      </c>
      <c r="F5" s="4"/>
      <c r="G5" s="5">
        <v>547.17332346387002</v>
      </c>
      <c r="H5" s="6"/>
    </row>
    <row r="6" spans="1:8" ht="39" hidden="1" customHeight="1">
      <c r="A6" s="3" t="s">
        <v>160</v>
      </c>
      <c r="B6" s="4" t="s">
        <v>141</v>
      </c>
      <c r="C6" s="5">
        <v>2.5477335665354999</v>
      </c>
      <c r="D6" s="5">
        <v>80.053876886355994</v>
      </c>
      <c r="E6" s="4">
        <v>0.4</v>
      </c>
      <c r="F6" s="4"/>
      <c r="G6" s="5">
        <v>203.95594927466999</v>
      </c>
      <c r="H6" s="6"/>
    </row>
    <row r="7" spans="1:8" ht="39" customHeight="1">
      <c r="A7" s="3" t="s">
        <v>161</v>
      </c>
      <c r="B7" s="4" t="s">
        <v>135</v>
      </c>
      <c r="C7" s="5">
        <v>0.83886896953796997</v>
      </c>
      <c r="D7" s="5">
        <v>881.09974599531995</v>
      </c>
      <c r="E7" s="4">
        <v>0.4</v>
      </c>
      <c r="F7" s="3" t="s">
        <v>161</v>
      </c>
      <c r="G7" s="5">
        <v>739.12723598325999</v>
      </c>
      <c r="H7" s="6" t="s">
        <v>162</v>
      </c>
    </row>
    <row r="8" spans="1:8" ht="39" hidden="1" customHeight="1">
      <c r="A8" s="3" t="s">
        <v>163</v>
      </c>
      <c r="B8" s="4" t="s">
        <v>141</v>
      </c>
      <c r="C8" s="5">
        <v>26.031190788515001</v>
      </c>
      <c r="D8" s="5">
        <v>19.225895489928</v>
      </c>
      <c r="E8" s="4">
        <v>0.4</v>
      </c>
      <c r="F8" s="4"/>
      <c r="G8" s="5">
        <v>500.47295357835998</v>
      </c>
      <c r="H8" s="6"/>
    </row>
    <row r="9" spans="1:8" ht="39" hidden="1" customHeight="1">
      <c r="A9" s="3" t="s">
        <v>164</v>
      </c>
      <c r="B9" s="4" t="s">
        <v>141</v>
      </c>
      <c r="C9" s="5">
        <v>43.75</v>
      </c>
      <c r="D9" s="5">
        <v>27.493329416979002</v>
      </c>
      <c r="E9" s="4"/>
      <c r="F9" s="4"/>
      <c r="G9" s="5">
        <v>1202.8331619927999</v>
      </c>
      <c r="H9" s="6"/>
    </row>
    <row r="10" spans="1:8" ht="39" hidden="1" customHeight="1">
      <c r="A10" s="3" t="s">
        <v>165</v>
      </c>
      <c r="B10" s="4" t="s">
        <v>141</v>
      </c>
      <c r="C10" s="5">
        <v>6.25</v>
      </c>
      <c r="D10" s="5">
        <v>129.51445496714999</v>
      </c>
      <c r="E10" s="4"/>
      <c r="F10" s="4"/>
      <c r="G10" s="5">
        <v>809.46534354468997</v>
      </c>
      <c r="H10" s="6"/>
    </row>
    <row r="11" spans="1:8" ht="39" hidden="1" customHeight="1">
      <c r="A11" s="3" t="s">
        <v>166</v>
      </c>
      <c r="B11" s="4" t="s">
        <v>141</v>
      </c>
      <c r="C11" s="5">
        <v>43.75</v>
      </c>
      <c r="D11" s="5">
        <v>6.3435473267983999</v>
      </c>
      <c r="E11" s="4"/>
      <c r="F11" s="4"/>
      <c r="G11" s="5">
        <v>277.53019554743003</v>
      </c>
      <c r="H11" s="6"/>
    </row>
    <row r="12" spans="1:8" ht="39" customHeight="1">
      <c r="A12" s="3" t="s">
        <v>167</v>
      </c>
      <c r="B12" s="4" t="s">
        <v>141</v>
      </c>
      <c r="C12" s="5">
        <v>18.75</v>
      </c>
      <c r="D12" s="5">
        <v>2.1146196932215999</v>
      </c>
      <c r="E12" s="4">
        <v>0.4</v>
      </c>
      <c r="F12" s="3" t="s">
        <v>167</v>
      </c>
      <c r="G12" s="5">
        <v>39.649119247904999</v>
      </c>
      <c r="H12" s="6" t="s">
        <v>168</v>
      </c>
    </row>
    <row r="13" spans="1:8" ht="39" customHeight="1">
      <c r="A13" s="3" t="s">
        <v>169</v>
      </c>
      <c r="B13" s="4" t="s">
        <v>141</v>
      </c>
      <c r="C13" s="5">
        <v>37.5</v>
      </c>
      <c r="D13" s="5">
        <v>2.7387489318815001</v>
      </c>
      <c r="E13" s="4">
        <v>0.4</v>
      </c>
      <c r="F13" s="3" t="s">
        <v>169</v>
      </c>
      <c r="G13" s="5">
        <v>102.70308494555999</v>
      </c>
      <c r="H13" s="6" t="s">
        <v>168</v>
      </c>
    </row>
    <row r="14" spans="1:8" ht="39" customHeight="1">
      <c r="A14" s="3" t="s">
        <v>170</v>
      </c>
      <c r="B14" s="4" t="s">
        <v>141</v>
      </c>
      <c r="C14" s="5">
        <v>18.75</v>
      </c>
      <c r="D14" s="5">
        <v>1.1958839957538001</v>
      </c>
      <c r="E14" s="4">
        <v>0.4</v>
      </c>
      <c r="F14" s="3" t="s">
        <v>170</v>
      </c>
      <c r="G14" s="5">
        <v>22.422824920383999</v>
      </c>
      <c r="H14" s="6" t="s">
        <v>168</v>
      </c>
    </row>
    <row r="15" spans="1:8" ht="39" customHeight="1">
      <c r="A15" s="3" t="s">
        <v>171</v>
      </c>
      <c r="B15" s="4" t="s">
        <v>141</v>
      </c>
      <c r="C15" s="5">
        <v>56.25</v>
      </c>
      <c r="D15" s="5">
        <v>1.0594921166761</v>
      </c>
      <c r="E15" s="4">
        <v>0.4</v>
      </c>
      <c r="F15" s="3" t="s">
        <v>171</v>
      </c>
      <c r="G15" s="5">
        <v>59.596431563030997</v>
      </c>
      <c r="H15" s="6" t="s">
        <v>168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172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2676.5049330719999</v>
      </c>
      <c r="E25" s="41">
        <v>40.721119610945998</v>
      </c>
      <c r="F25" s="41">
        <v>0</v>
      </c>
      <c r="G25" s="41">
        <v>0</v>
      </c>
      <c r="H25" s="41">
        <v>2717.2260526829</v>
      </c>
    </row>
    <row r="26" spans="1:8">
      <c r="A26" s="2">
        <v>2</v>
      </c>
      <c r="B26" s="2" t="s">
        <v>42</v>
      </c>
      <c r="C26" s="42" t="s">
        <v>43</v>
      </c>
      <c r="D26" s="41">
        <v>2.3875000000000002</v>
      </c>
      <c r="E26" s="41">
        <v>3419</v>
      </c>
      <c r="F26" s="41">
        <v>0</v>
      </c>
      <c r="G26" s="41">
        <v>0</v>
      </c>
      <c r="H26" s="41">
        <v>3421.3874999999998</v>
      </c>
    </row>
    <row r="27" spans="1:8">
      <c r="A27" s="2"/>
      <c r="B27" s="33"/>
      <c r="C27" s="33" t="s">
        <v>44</v>
      </c>
      <c r="D27" s="41">
        <v>2678.8924330720001</v>
      </c>
      <c r="E27" s="41">
        <v>3459.7211196109001</v>
      </c>
      <c r="F27" s="41">
        <v>0</v>
      </c>
      <c r="G27" s="41">
        <v>0</v>
      </c>
      <c r="H27" s="41">
        <v>6138.6135526829003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2678.8924330720001</v>
      </c>
      <c r="E43" s="41">
        <v>3459.7211196109001</v>
      </c>
      <c r="F43" s="41">
        <v>0</v>
      </c>
      <c r="G43" s="41">
        <v>0</v>
      </c>
      <c r="H43" s="41">
        <v>6138.6135526829003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53.53009866144</v>
      </c>
      <c r="E45" s="41">
        <v>0.81442239221891</v>
      </c>
      <c r="F45" s="41">
        <v>0</v>
      </c>
      <c r="G45" s="41">
        <v>0</v>
      </c>
      <c r="H45" s="41">
        <v>54.344521053657999</v>
      </c>
    </row>
    <row r="46" spans="1:8" ht="31.2">
      <c r="A46" s="2">
        <v>4</v>
      </c>
      <c r="B46" s="2" t="s">
        <v>59</v>
      </c>
      <c r="C46" s="42" t="s">
        <v>60</v>
      </c>
      <c r="D46" s="41">
        <v>4.7750000000000001E-2</v>
      </c>
      <c r="E46" s="41">
        <v>68.38</v>
      </c>
      <c r="F46" s="41">
        <v>0</v>
      </c>
      <c r="G46" s="41">
        <v>0</v>
      </c>
      <c r="H46" s="41">
        <v>68.427750000000003</v>
      </c>
    </row>
    <row r="47" spans="1:8">
      <c r="A47" s="2"/>
      <c r="B47" s="33"/>
      <c r="C47" s="33" t="s">
        <v>61</v>
      </c>
      <c r="D47" s="41">
        <v>53.577848661440001</v>
      </c>
      <c r="E47" s="41">
        <v>69.194422392218996</v>
      </c>
      <c r="F47" s="41">
        <v>0</v>
      </c>
      <c r="G47" s="41">
        <v>0</v>
      </c>
      <c r="H47" s="41">
        <v>122.77227105366001</v>
      </c>
    </row>
    <row r="48" spans="1:8">
      <c r="A48" s="2"/>
      <c r="B48" s="33"/>
      <c r="C48" s="33" t="s">
        <v>62</v>
      </c>
      <c r="D48" s="41">
        <v>2732.4702817334</v>
      </c>
      <c r="E48" s="41">
        <v>3528.9155420031998</v>
      </c>
      <c r="F48" s="41">
        <v>0</v>
      </c>
      <c r="G48" s="41">
        <v>0</v>
      </c>
      <c r="H48" s="41">
        <v>6261.3858237366003</v>
      </c>
    </row>
    <row r="49" spans="1:8">
      <c r="A49" s="2"/>
      <c r="B49" s="33"/>
      <c r="C49" s="33" t="s">
        <v>63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64</v>
      </c>
      <c r="C50" s="48" t="s">
        <v>41</v>
      </c>
      <c r="D50" s="41">
        <v>0</v>
      </c>
      <c r="E50" s="41">
        <v>0</v>
      </c>
      <c r="F50" s="41">
        <v>0</v>
      </c>
      <c r="G50" s="41">
        <v>30.408123191539001</v>
      </c>
      <c r="H50" s="41">
        <v>30.408123191539001</v>
      </c>
    </row>
    <row r="51" spans="1:8" ht="31.2">
      <c r="A51" s="2">
        <v>6</v>
      </c>
      <c r="B51" s="2" t="s">
        <v>65</v>
      </c>
      <c r="C51" s="48" t="s">
        <v>66</v>
      </c>
      <c r="D51" s="41">
        <v>71.253914328242004</v>
      </c>
      <c r="E51" s="41">
        <v>1.0840776462826001</v>
      </c>
      <c r="F51" s="41">
        <v>0</v>
      </c>
      <c r="G51" s="41">
        <v>0</v>
      </c>
      <c r="H51" s="41">
        <v>72.337991974524996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60.143081450083997</v>
      </c>
      <c r="H52" s="41">
        <v>60.143081450083997</v>
      </c>
    </row>
    <row r="53" spans="1:8">
      <c r="A53" s="2">
        <v>8</v>
      </c>
      <c r="B53" s="2"/>
      <c r="C53" s="48" t="s">
        <v>69</v>
      </c>
      <c r="D53" s="41">
        <v>0</v>
      </c>
      <c r="E53" s="41">
        <v>0</v>
      </c>
      <c r="F53" s="41">
        <v>0</v>
      </c>
      <c r="G53" s="41">
        <v>50.839911426850001</v>
      </c>
      <c r="H53" s="41">
        <v>50.839911426850001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22.196214888215</v>
      </c>
      <c r="H54" s="41">
        <v>22.196214888215</v>
      </c>
    </row>
    <row r="55" spans="1:8">
      <c r="A55" s="2">
        <v>10</v>
      </c>
      <c r="B55" s="2" t="s">
        <v>71</v>
      </c>
      <c r="C55" s="48" t="s">
        <v>72</v>
      </c>
      <c r="D55" s="41">
        <v>0</v>
      </c>
      <c r="E55" s="41">
        <v>0</v>
      </c>
      <c r="F55" s="41">
        <v>0</v>
      </c>
      <c r="G55" s="41">
        <v>195.875</v>
      </c>
      <c r="H55" s="41">
        <v>195.875</v>
      </c>
    </row>
    <row r="56" spans="1:8" ht="31.2">
      <c r="A56" s="2">
        <v>11</v>
      </c>
      <c r="B56" s="2" t="s">
        <v>73</v>
      </c>
      <c r="C56" s="48" t="s">
        <v>74</v>
      </c>
      <c r="D56" s="41">
        <v>6.3560025000000006E-2</v>
      </c>
      <c r="E56" s="41">
        <v>91.020617999999999</v>
      </c>
      <c r="F56" s="41">
        <v>0</v>
      </c>
      <c r="G56" s="41">
        <v>0</v>
      </c>
      <c r="H56" s="41">
        <v>91.084178025</v>
      </c>
    </row>
    <row r="57" spans="1:8">
      <c r="A57" s="2"/>
      <c r="B57" s="33"/>
      <c r="C57" s="33" t="s">
        <v>75</v>
      </c>
      <c r="D57" s="41">
        <v>71.317474353242005</v>
      </c>
      <c r="E57" s="41">
        <v>92.104695646283005</v>
      </c>
      <c r="F57" s="41">
        <v>0</v>
      </c>
      <c r="G57" s="41">
        <v>359.46233095668998</v>
      </c>
      <c r="H57" s="41">
        <v>522.88450095620999</v>
      </c>
    </row>
    <row r="58" spans="1:8">
      <c r="A58" s="2"/>
      <c r="B58" s="33"/>
      <c r="C58" s="33" t="s">
        <v>76</v>
      </c>
      <c r="D58" s="41">
        <v>2803.7877560867</v>
      </c>
      <c r="E58" s="41">
        <v>3621.0202376493999</v>
      </c>
      <c r="F58" s="41">
        <v>0</v>
      </c>
      <c r="G58" s="41">
        <v>359.46233095668998</v>
      </c>
      <c r="H58" s="41">
        <v>6784.2703246928004</v>
      </c>
    </row>
    <row r="59" spans="1:8" ht="31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79</v>
      </c>
      <c r="D62" s="41">
        <v>2803.7877560867</v>
      </c>
      <c r="E62" s="41">
        <v>3621.0202376493999</v>
      </c>
      <c r="F62" s="41">
        <v>0</v>
      </c>
      <c r="G62" s="41">
        <v>359.46233095668998</v>
      </c>
      <c r="H62" s="41">
        <v>6784.2703246928004</v>
      </c>
    </row>
    <row r="63" spans="1:8" ht="157.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191.48599385372</v>
      </c>
      <c r="H64" s="41">
        <v>191.48599385372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71.085168681281999</v>
      </c>
      <c r="H65" s="41">
        <v>71.085168681281999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262.57116253500999</v>
      </c>
      <c r="H66" s="41">
        <v>262.57116253500999</v>
      </c>
    </row>
    <row r="67" spans="1:8">
      <c r="A67" s="2"/>
      <c r="B67" s="33"/>
      <c r="C67" s="33" t="s">
        <v>86</v>
      </c>
      <c r="D67" s="41">
        <v>2803.7877560867</v>
      </c>
      <c r="E67" s="41">
        <v>3621.0202376493999</v>
      </c>
      <c r="F67" s="41">
        <v>0</v>
      </c>
      <c r="G67" s="41">
        <v>622.03349349169002</v>
      </c>
      <c r="H67" s="41">
        <v>7046.8414872277999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84.113632682600993</v>
      </c>
      <c r="E69" s="41">
        <f>E67*3%</f>
        <v>108.630607129482</v>
      </c>
      <c r="F69" s="41">
        <f>F67*3%</f>
        <v>0</v>
      </c>
      <c r="G69" s="41">
        <f>G67*3%</f>
        <v>18.6610048047507</v>
      </c>
      <c r="H69" s="41">
        <f>SUM(D69:G69)</f>
        <v>211.40524461683401</v>
      </c>
    </row>
    <row r="70" spans="1:8">
      <c r="A70" s="2"/>
      <c r="B70" s="33"/>
      <c r="C70" s="33" t="s">
        <v>90</v>
      </c>
      <c r="D70" s="41">
        <f>D69</f>
        <v>84.113632682600993</v>
      </c>
      <c r="E70" s="41">
        <f>E69</f>
        <v>108.630607129482</v>
      </c>
      <c r="F70" s="41">
        <f>F69</f>
        <v>0</v>
      </c>
      <c r="G70" s="41">
        <f>G69</f>
        <v>18.6610048047507</v>
      </c>
      <c r="H70" s="41">
        <f>SUM(D70:G70)</f>
        <v>211.40524461683401</v>
      </c>
    </row>
    <row r="71" spans="1:8">
      <c r="A71" s="2"/>
      <c r="B71" s="33"/>
      <c r="C71" s="33" t="s">
        <v>91</v>
      </c>
      <c r="D71" s="41">
        <f>D70+D67</f>
        <v>2887.9013887693</v>
      </c>
      <c r="E71" s="41">
        <f>E70+E67</f>
        <v>3729.6508447788801</v>
      </c>
      <c r="F71" s="41">
        <f>F70+F67</f>
        <v>0</v>
      </c>
      <c r="G71" s="41">
        <f>G70+G67</f>
        <v>640.694498296441</v>
      </c>
      <c r="H71" s="41">
        <f>SUM(D71:G71)</f>
        <v>7258.2467318446197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577.58027775385995</v>
      </c>
      <c r="E73" s="41">
        <f>E71*20%</f>
        <v>745.93016895577603</v>
      </c>
      <c r="F73" s="41">
        <f>F71*20%</f>
        <v>0</v>
      </c>
      <c r="G73" s="41">
        <f>G71*20%</f>
        <v>128.138899659288</v>
      </c>
      <c r="H73" s="41">
        <f>SUM(D73:G73)</f>
        <v>1451.6493463689201</v>
      </c>
    </row>
    <row r="74" spans="1:8">
      <c r="A74" s="2"/>
      <c r="B74" s="33"/>
      <c r="C74" s="33" t="s">
        <v>95</v>
      </c>
      <c r="D74" s="41">
        <f>D73</f>
        <v>577.58027775385995</v>
      </c>
      <c r="E74" s="41">
        <f>E73</f>
        <v>745.93016895577603</v>
      </c>
      <c r="F74" s="41">
        <f>F73</f>
        <v>0</v>
      </c>
      <c r="G74" s="41">
        <f>G73</f>
        <v>128.138899659288</v>
      </c>
      <c r="H74" s="41">
        <f>SUM(D74:G74)</f>
        <v>1451.6493463689201</v>
      </c>
    </row>
    <row r="75" spans="1:8">
      <c r="A75" s="2"/>
      <c r="B75" s="33"/>
      <c r="C75" s="33" t="s">
        <v>96</v>
      </c>
      <c r="D75" s="41">
        <f>D74+D71</f>
        <v>3465.4816665231601</v>
      </c>
      <c r="E75" s="41">
        <f>E74+E71</f>
        <v>4475.5810137346598</v>
      </c>
      <c r="F75" s="41">
        <f>F74+F71</f>
        <v>0</v>
      </c>
      <c r="G75" s="41">
        <f>G74+G71</f>
        <v>768.83339795572897</v>
      </c>
      <c r="H75" s="41">
        <f>SUM(D75:G75)</f>
        <v>8709.8960782135491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41</v>
      </c>
      <c r="D13" s="32">
        <v>2676.5049330719999</v>
      </c>
      <c r="E13" s="32">
        <v>40.721119610945998</v>
      </c>
      <c r="F13" s="32">
        <v>0</v>
      </c>
      <c r="G13" s="32">
        <v>0</v>
      </c>
      <c r="H13" s="32">
        <v>2717.2260526829</v>
      </c>
      <c r="J13" s="20"/>
    </row>
    <row r="14" spans="1:14">
      <c r="A14" s="2"/>
      <c r="B14" s="33"/>
      <c r="C14" s="33" t="s">
        <v>104</v>
      </c>
      <c r="D14" s="32">
        <v>2676.5049330719999</v>
      </c>
      <c r="E14" s="32">
        <v>40.721119610945998</v>
      </c>
      <c r="F14" s="32">
        <v>0</v>
      </c>
      <c r="G14" s="32">
        <v>0</v>
      </c>
      <c r="H14" s="32">
        <v>2717.2260526829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30.408123191539001</v>
      </c>
      <c r="H13" s="32">
        <v>30.408123191539001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30.408123191539001</v>
      </c>
      <c r="H14" s="32">
        <v>30.408123191539001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191.48599385372</v>
      </c>
      <c r="H13" s="32">
        <v>191.48599385372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191.48599385372</v>
      </c>
      <c r="H14" s="32">
        <v>191.48599385372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0.4375</v>
      </c>
      <c r="E13" s="32">
        <v>3419</v>
      </c>
      <c r="F13" s="32">
        <v>0</v>
      </c>
      <c r="G13" s="32">
        <v>0</v>
      </c>
      <c r="H13" s="32">
        <v>3419.4375</v>
      </c>
      <c r="J13" s="20"/>
    </row>
    <row r="14" spans="1:14">
      <c r="A14" s="2"/>
      <c r="B14" s="33"/>
      <c r="C14" s="33" t="s">
        <v>104</v>
      </c>
      <c r="D14" s="32">
        <v>0.4375</v>
      </c>
      <c r="E14" s="32">
        <v>3419</v>
      </c>
      <c r="F14" s="32">
        <v>0</v>
      </c>
      <c r="G14" s="32">
        <v>0</v>
      </c>
      <c r="H14" s="32">
        <v>3419.4375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195.875</v>
      </c>
      <c r="H13" s="32">
        <v>195.875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195.875</v>
      </c>
      <c r="H14" s="32">
        <v>195.875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70.4375</v>
      </c>
      <c r="H13" s="32">
        <v>70.4375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70.4375</v>
      </c>
      <c r="H14" s="32">
        <v>70.4375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4" t="s">
        <v>179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102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1.95</v>
      </c>
      <c r="E13" s="32">
        <v>0</v>
      </c>
      <c r="F13" s="32">
        <v>0</v>
      </c>
      <c r="G13" s="32">
        <v>0</v>
      </c>
      <c r="H13" s="32">
        <v>1.95</v>
      </c>
      <c r="J13" s="20"/>
    </row>
    <row r="14" spans="1:14">
      <c r="A14" s="2"/>
      <c r="B14" s="33"/>
      <c r="C14" s="33" t="s">
        <v>104</v>
      </c>
      <c r="D14" s="32">
        <v>1.95</v>
      </c>
      <c r="E14" s="32">
        <v>0</v>
      </c>
      <c r="F14" s="32">
        <v>0</v>
      </c>
      <c r="G14" s="32">
        <v>0</v>
      </c>
      <c r="H14" s="32">
        <v>1.95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107-02-01</vt:lpstr>
      <vt:lpstr>ОСР 107-07-01</vt:lpstr>
      <vt:lpstr>ОСР 12-01</vt:lpstr>
      <vt:lpstr>ОСР 518-02-01</vt:lpstr>
      <vt:lpstr>ОСР 518-09-01</vt:lpstr>
      <vt:lpstr>ОСР 518-12-01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8BBDE9F1DC1F4C76AB4A392764D66E23_12</vt:lpwstr>
  </property>
  <property fmtid="{D5CDD505-2E9C-101B-9397-08002B2CF9AE}" pid="3" name="KSOProductBuildVer">
    <vt:lpwstr>1049-12.2.0.20795</vt:lpwstr>
  </property>
</Properties>
</file>